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112" i="1"/>
  <c r="B111"/>
  <c r="B110"/>
  <c r="B105" l="1"/>
  <c r="B104"/>
  <c r="B103"/>
  <c r="B102"/>
  <c r="B100"/>
  <c r="B99"/>
  <c r="B97"/>
  <c r="B91"/>
  <c r="B90"/>
  <c r="B89"/>
  <c r="B88"/>
  <c r="B87"/>
  <c r="B86"/>
  <c r="B82"/>
  <c r="B81"/>
  <c r="B80"/>
  <c r="B77"/>
  <c r="B76"/>
  <c r="B73"/>
  <c r="B72"/>
  <c r="B69"/>
  <c r="B65"/>
  <c r="B64"/>
  <c r="B15"/>
  <c r="B14"/>
  <c r="B13"/>
  <c r="B12" l="1"/>
  <c r="B55"/>
  <c r="B59"/>
  <c r="B53"/>
  <c r="B52"/>
  <c r="B51"/>
  <c r="B50"/>
  <c r="B48"/>
  <c r="B49"/>
  <c r="B47"/>
  <c r="B46"/>
  <c r="B45"/>
  <c r="B54"/>
  <c r="B36"/>
  <c r="B41"/>
  <c r="B40"/>
  <c r="B38"/>
  <c r="B37"/>
  <c r="B35"/>
  <c r="B34"/>
  <c r="B22"/>
  <c r="B19" l="1"/>
  <c r="B9"/>
  <c r="B8"/>
  <c r="B11"/>
  <c r="B7"/>
  <c r="B6"/>
  <c r="B5"/>
</calcChain>
</file>

<file path=xl/sharedStrings.xml><?xml version="1.0" encoding="utf-8"?>
<sst xmlns="http://schemas.openxmlformats.org/spreadsheetml/2006/main" count="193" uniqueCount="124">
  <si>
    <t>VRIJDAG 7 MAART 2014</t>
  </si>
  <si>
    <t>AVONDMAAL: American Pancakes met chocolademelk</t>
  </si>
  <si>
    <t>eieren</t>
  </si>
  <si>
    <t>bloem</t>
  </si>
  <si>
    <t>bakpoeder</t>
  </si>
  <si>
    <t>melk</t>
  </si>
  <si>
    <t xml:space="preserve">suiker </t>
  </si>
  <si>
    <t xml:space="preserve">chocopoeder </t>
  </si>
  <si>
    <t>g</t>
  </si>
  <si>
    <t>stuks</t>
  </si>
  <si>
    <t>doos</t>
  </si>
  <si>
    <t>l</t>
  </si>
  <si>
    <t>kg</t>
  </si>
  <si>
    <t>ongeveer 35 stuks voor 15 personen</t>
  </si>
  <si>
    <t>een schepje per 15 personen</t>
  </si>
  <si>
    <t xml:space="preserve">rest bij ontbijt </t>
  </si>
  <si>
    <t xml:space="preserve">VIJFDE MAALTIJD: pizza baguette en lookbroodjes </t>
  </si>
  <si>
    <t>afbak stokbrood</t>
  </si>
  <si>
    <t>aantal LEI:</t>
  </si>
  <si>
    <t>half/pp pizza, vierde/pp look</t>
  </si>
  <si>
    <t>hesp</t>
  </si>
  <si>
    <t>pastasaus</t>
  </si>
  <si>
    <t xml:space="preserve">ananas </t>
  </si>
  <si>
    <t>champignons</t>
  </si>
  <si>
    <t>kaas</t>
  </si>
  <si>
    <t>mozarella</t>
  </si>
  <si>
    <t>paprika</t>
  </si>
  <si>
    <t>aantal TOT:</t>
  </si>
  <si>
    <t>potten</t>
  </si>
  <si>
    <t>pak</t>
  </si>
  <si>
    <t>schijven</t>
  </si>
  <si>
    <t>bakje</t>
  </si>
  <si>
    <t>zak</t>
  </si>
  <si>
    <t>bollen</t>
  </si>
  <si>
    <t>stuk</t>
  </si>
  <si>
    <t>kruidenboter</t>
  </si>
  <si>
    <t>rolletjes</t>
  </si>
  <si>
    <t>ZATERDAG  MAART 2014</t>
  </si>
  <si>
    <t>ONTBIJT</t>
  </si>
  <si>
    <t>brood wit</t>
  </si>
  <si>
    <t>brood bruin</t>
  </si>
  <si>
    <t>confituur</t>
  </si>
  <si>
    <t xml:space="preserve">koffie </t>
  </si>
  <si>
    <t>smeerboter</t>
  </si>
  <si>
    <t>speculoospasta</t>
  </si>
  <si>
    <t>pot</t>
  </si>
  <si>
    <t>vlootje</t>
  </si>
  <si>
    <t>pakje</t>
  </si>
  <si>
    <t xml:space="preserve">voor heel het weekend </t>
  </si>
  <si>
    <t>MIDDAGMAAL: pitta</t>
  </si>
  <si>
    <t xml:space="preserve">pittabroodjes </t>
  </si>
  <si>
    <t>tomaten</t>
  </si>
  <si>
    <t xml:space="preserve">wortel </t>
  </si>
  <si>
    <t>ui</t>
  </si>
  <si>
    <t>ijsbergsla</t>
  </si>
  <si>
    <t>komkommer</t>
  </si>
  <si>
    <t>looksaus</t>
  </si>
  <si>
    <t>mayonaisse</t>
  </si>
  <si>
    <t>ketchup</t>
  </si>
  <si>
    <t>pittavlezen</t>
  </si>
  <si>
    <t>grote broodjes</t>
  </si>
  <si>
    <t>fles</t>
  </si>
  <si>
    <t>DESSERT: chocomousse</t>
  </si>
  <si>
    <t>chocomousse</t>
  </si>
  <si>
    <t>potjes</t>
  </si>
  <si>
    <t>slagroom</t>
  </si>
  <si>
    <t>extra</t>
  </si>
  <si>
    <t>bakboter</t>
  </si>
  <si>
    <t>bruine suiker</t>
  </si>
  <si>
    <t>bloemsuiker</t>
  </si>
  <si>
    <t>lichtbruine suiker</t>
  </si>
  <si>
    <t>bakpapier</t>
  </si>
  <si>
    <t xml:space="preserve">rol </t>
  </si>
  <si>
    <t xml:space="preserve">VIERUURTJE: banaan met sapje </t>
  </si>
  <si>
    <t>met slagroom</t>
  </si>
  <si>
    <t>banaan</t>
  </si>
  <si>
    <t>nono</t>
  </si>
  <si>
    <t>Aldi</t>
  </si>
  <si>
    <t xml:space="preserve">AVONDMAAL: zelfgemaakte hamburgers met frietjes </t>
  </si>
  <si>
    <t>gehakt</t>
  </si>
  <si>
    <t>gedroogde peterselie</t>
  </si>
  <si>
    <t>paneermeel</t>
  </si>
  <si>
    <t>uien</t>
  </si>
  <si>
    <t>gele bickeysaus</t>
  </si>
  <si>
    <t>bruine bickeysaus</t>
  </si>
  <si>
    <t>mayo</t>
  </si>
  <si>
    <t>gedroogde uitjes</t>
  </si>
  <si>
    <t>augurken</t>
  </si>
  <si>
    <t>hamburgerbroodjes</t>
  </si>
  <si>
    <t>frietjes</t>
  </si>
  <si>
    <t>1,5 per persoon, 75g per burger</t>
  </si>
  <si>
    <t>zakjes</t>
  </si>
  <si>
    <t>braadboter</t>
  </si>
  <si>
    <t xml:space="preserve">VIJFDE MAALTIJD: moelleux au chocolat </t>
  </si>
  <si>
    <t>donkere chocolade</t>
  </si>
  <si>
    <t>melkerijboter</t>
  </si>
  <si>
    <t>suiker</t>
  </si>
  <si>
    <t>vanille ijs</t>
  </si>
  <si>
    <t>zeven!</t>
  </si>
  <si>
    <t>ONTBIJT: luxeontbijt</t>
  </si>
  <si>
    <t>boterkoeken</t>
  </si>
  <si>
    <t>miniviennoiserie: 1 suis, 1 croissant, 1 choco</t>
  </si>
  <si>
    <t>brood</t>
  </si>
  <si>
    <t>rest zaterdag</t>
  </si>
  <si>
    <t>X</t>
  </si>
  <si>
    <t>ei</t>
  </si>
  <si>
    <t>spek</t>
  </si>
  <si>
    <t>blokjes</t>
  </si>
  <si>
    <t>pakjes</t>
  </si>
  <si>
    <t>koffie</t>
  </si>
  <si>
    <t>appelsap</t>
  </si>
  <si>
    <t>sinaasappelsap</t>
  </si>
  <si>
    <t>hagelslag</t>
  </si>
  <si>
    <t>Toon</t>
  </si>
  <si>
    <t>duochoco</t>
  </si>
  <si>
    <t>ZONDAG 9 MAART 2014</t>
  </si>
  <si>
    <t>MIDDAGMAAL: hotdogs</t>
  </si>
  <si>
    <t>sandwichen</t>
  </si>
  <si>
    <t>zakken</t>
  </si>
  <si>
    <t>grote zakken colruyt (10 stuks/zak)</t>
  </si>
  <si>
    <t>hot dogs</t>
  </si>
  <si>
    <t>blikken</t>
  </si>
  <si>
    <t>6 per blik everyday</t>
  </si>
  <si>
    <t>servietten</t>
  </si>
</sst>
</file>

<file path=xl/styles.xml><?xml version="1.0" encoding="utf-8"?>
<styleSheet xmlns="http://schemas.openxmlformats.org/spreadsheetml/2006/main">
  <numFmts count="1">
    <numFmt numFmtId="166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66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workbookViewId="0">
      <selection activeCell="A115" sqref="A115"/>
    </sheetView>
  </sheetViews>
  <sheetFormatPr defaultRowHeight="15"/>
  <cols>
    <col min="1" max="1" width="55" customWidth="1"/>
    <col min="2" max="2" width="8.5703125" customWidth="1"/>
    <col min="4" max="4" width="40" customWidth="1"/>
    <col min="5" max="5" width="12" customWidth="1"/>
  </cols>
  <sheetData>
    <row r="1" spans="1:5">
      <c r="A1" s="1" t="s">
        <v>0</v>
      </c>
    </row>
    <row r="2" spans="1:5">
      <c r="A2" s="2"/>
    </row>
    <row r="3" spans="1:5">
      <c r="A3" s="2" t="s">
        <v>1</v>
      </c>
      <c r="B3" s="2"/>
      <c r="D3" s="2" t="s">
        <v>13</v>
      </c>
    </row>
    <row r="4" spans="1:5">
      <c r="E4" s="3" t="s">
        <v>27</v>
      </c>
    </row>
    <row r="5" spans="1:5">
      <c r="A5" t="s">
        <v>2</v>
      </c>
      <c r="B5">
        <f>0.6*E5</f>
        <v>12</v>
      </c>
      <c r="C5" t="s">
        <v>9</v>
      </c>
      <c r="E5" s="3">
        <v>20</v>
      </c>
    </row>
    <row r="6" spans="1:5">
      <c r="A6" t="s">
        <v>3</v>
      </c>
      <c r="B6">
        <f>23*E5</f>
        <v>460</v>
      </c>
      <c r="C6" t="s">
        <v>8</v>
      </c>
    </row>
    <row r="7" spans="1:5">
      <c r="A7" t="s">
        <v>4</v>
      </c>
      <c r="B7">
        <f>B6/100*4</f>
        <v>18.399999999999999</v>
      </c>
      <c r="C7" t="s">
        <v>8</v>
      </c>
      <c r="E7" s="4" t="s">
        <v>18</v>
      </c>
    </row>
    <row r="8" spans="1:5">
      <c r="A8" t="s">
        <v>5</v>
      </c>
      <c r="B8">
        <f>28*E5/1000</f>
        <v>0.56000000000000005</v>
      </c>
      <c r="C8" t="s">
        <v>11</v>
      </c>
      <c r="E8" s="4">
        <v>20</v>
      </c>
    </row>
    <row r="9" spans="1:5">
      <c r="A9" t="s">
        <v>6</v>
      </c>
      <c r="B9">
        <f>1*E5/1000</f>
        <v>0.02</v>
      </c>
      <c r="C9" t="s">
        <v>12</v>
      </c>
      <c r="D9" t="s">
        <v>14</v>
      </c>
    </row>
    <row r="10" spans="1:5">
      <c r="A10" t="s">
        <v>7</v>
      </c>
      <c r="B10">
        <v>1</v>
      </c>
      <c r="C10" t="s">
        <v>10</v>
      </c>
      <c r="D10" t="s">
        <v>15</v>
      </c>
    </row>
    <row r="11" spans="1:5">
      <c r="A11" t="s">
        <v>5</v>
      </c>
      <c r="B11">
        <f>350*E5/1000</f>
        <v>7</v>
      </c>
      <c r="C11" t="s">
        <v>11</v>
      </c>
    </row>
    <row r="12" spans="1:5">
      <c r="A12" t="s">
        <v>67</v>
      </c>
      <c r="B12">
        <f>B55</f>
        <v>0.2</v>
      </c>
      <c r="C12" t="s">
        <v>12</v>
      </c>
    </row>
    <row r="13" spans="1:5">
      <c r="A13" t="s">
        <v>68</v>
      </c>
      <c r="B13">
        <f>0.05*E5</f>
        <v>1</v>
      </c>
      <c r="C13" t="s">
        <v>12</v>
      </c>
    </row>
    <row r="14" spans="1:5">
      <c r="A14" t="s">
        <v>69</v>
      </c>
      <c r="B14">
        <f>0.05*E5</f>
        <v>1</v>
      </c>
      <c r="C14" t="s">
        <v>12</v>
      </c>
    </row>
    <row r="15" spans="1:5">
      <c r="A15" t="s">
        <v>70</v>
      </c>
      <c r="B15">
        <f>0.05*E5</f>
        <v>1</v>
      </c>
      <c r="C15" t="s">
        <v>12</v>
      </c>
    </row>
    <row r="17" spans="1:4">
      <c r="A17" s="2" t="s">
        <v>16</v>
      </c>
    </row>
    <row r="19" spans="1:4">
      <c r="A19" t="s">
        <v>17</v>
      </c>
      <c r="B19">
        <f>E8*0.75</f>
        <v>15</v>
      </c>
      <c r="C19" t="s">
        <v>9</v>
      </c>
      <c r="D19" t="s">
        <v>19</v>
      </c>
    </row>
    <row r="20" spans="1:4">
      <c r="A20" t="s">
        <v>21</v>
      </c>
      <c r="B20">
        <v>2</v>
      </c>
      <c r="C20" t="s">
        <v>28</v>
      </c>
    </row>
    <row r="21" spans="1:4">
      <c r="A21" t="s">
        <v>20</v>
      </c>
      <c r="B21">
        <v>1</v>
      </c>
      <c r="C21" t="s">
        <v>29</v>
      </c>
    </row>
    <row r="22" spans="1:4">
      <c r="A22" t="s">
        <v>22</v>
      </c>
      <c r="B22">
        <f>0.75*E8</f>
        <v>15</v>
      </c>
      <c r="C22" t="s">
        <v>30</v>
      </c>
    </row>
    <row r="23" spans="1:4">
      <c r="A23" t="s">
        <v>23</v>
      </c>
      <c r="B23">
        <v>1</v>
      </c>
      <c r="C23" t="s">
        <v>31</v>
      </c>
    </row>
    <row r="24" spans="1:4">
      <c r="A24" t="s">
        <v>24</v>
      </c>
      <c r="B24">
        <v>1</v>
      </c>
      <c r="C24" t="s">
        <v>32</v>
      </c>
    </row>
    <row r="25" spans="1:4">
      <c r="A25" t="s">
        <v>25</v>
      </c>
      <c r="B25">
        <v>4</v>
      </c>
      <c r="C25" t="s">
        <v>33</v>
      </c>
    </row>
    <row r="26" spans="1:4">
      <c r="A26" t="s">
        <v>26</v>
      </c>
      <c r="B26">
        <v>1</v>
      </c>
      <c r="C26" t="s">
        <v>34</v>
      </c>
    </row>
    <row r="27" spans="1:4">
      <c r="A27" t="s">
        <v>35</v>
      </c>
      <c r="B27">
        <v>2</v>
      </c>
      <c r="C27" t="s">
        <v>36</v>
      </c>
    </row>
    <row r="28" spans="1:4">
      <c r="A28" t="s">
        <v>71</v>
      </c>
      <c r="B28">
        <v>1</v>
      </c>
      <c r="C28" t="s">
        <v>72</v>
      </c>
    </row>
    <row r="30" spans="1:4">
      <c r="A30" s="1" t="s">
        <v>37</v>
      </c>
    </row>
    <row r="32" spans="1:4">
      <c r="A32" s="2" t="s">
        <v>38</v>
      </c>
    </row>
    <row r="34" spans="1:4">
      <c r="A34" t="s">
        <v>39</v>
      </c>
      <c r="B34">
        <f>E5/4/2</f>
        <v>2.5</v>
      </c>
      <c r="C34" t="s">
        <v>9</v>
      </c>
    </row>
    <row r="35" spans="1:4">
      <c r="A35" t="s">
        <v>40</v>
      </c>
      <c r="B35">
        <f>B34</f>
        <v>2.5</v>
      </c>
      <c r="C35" t="s">
        <v>9</v>
      </c>
    </row>
    <row r="36" spans="1:4">
      <c r="A36" t="s">
        <v>114</v>
      </c>
      <c r="B36">
        <f>0.5/20*E5</f>
        <v>0.5</v>
      </c>
      <c r="C36" t="s">
        <v>45</v>
      </c>
    </row>
    <row r="37" spans="1:4">
      <c r="A37" t="s">
        <v>41</v>
      </c>
      <c r="B37">
        <f>0.3/20*E5</f>
        <v>0.3</v>
      </c>
      <c r="C37" t="s">
        <v>45</v>
      </c>
    </row>
    <row r="38" spans="1:4">
      <c r="A38" t="s">
        <v>5</v>
      </c>
      <c r="B38">
        <f>4/20*E5</f>
        <v>4</v>
      </c>
      <c r="C38" t="s">
        <v>11</v>
      </c>
    </row>
    <row r="39" spans="1:4">
      <c r="A39" t="s">
        <v>42</v>
      </c>
      <c r="B39">
        <v>1</v>
      </c>
      <c r="C39" t="s">
        <v>47</v>
      </c>
      <c r="D39" t="s">
        <v>48</v>
      </c>
    </row>
    <row r="40" spans="1:4">
      <c r="A40" t="s">
        <v>43</v>
      </c>
      <c r="B40">
        <f>0.1/20*E5</f>
        <v>0.1</v>
      </c>
      <c r="C40" t="s">
        <v>46</v>
      </c>
    </row>
    <row r="41" spans="1:4">
      <c r="A41" t="s">
        <v>44</v>
      </c>
      <c r="B41">
        <f>0.3/20*E5</f>
        <v>0.3</v>
      </c>
      <c r="C41" t="s">
        <v>45</v>
      </c>
    </row>
    <row r="43" spans="1:4">
      <c r="A43" s="2" t="s">
        <v>49</v>
      </c>
    </row>
    <row r="45" spans="1:4">
      <c r="A45" t="s">
        <v>50</v>
      </c>
      <c r="B45">
        <f>1.5*E5</f>
        <v>30</v>
      </c>
      <c r="C45" t="s">
        <v>9</v>
      </c>
      <c r="D45" t="s">
        <v>60</v>
      </c>
    </row>
    <row r="46" spans="1:4">
      <c r="A46" t="s">
        <v>51</v>
      </c>
      <c r="B46">
        <f>2/20*E5</f>
        <v>2</v>
      </c>
      <c r="C46" t="s">
        <v>12</v>
      </c>
    </row>
    <row r="47" spans="1:4">
      <c r="A47" t="s">
        <v>52</v>
      </c>
      <c r="B47">
        <f>7/20*E5</f>
        <v>7</v>
      </c>
      <c r="C47" t="s">
        <v>9</v>
      </c>
    </row>
    <row r="48" spans="1:4">
      <c r="A48" t="s">
        <v>53</v>
      </c>
      <c r="B48">
        <f>2/20*E5</f>
        <v>2</v>
      </c>
    </row>
    <row r="49" spans="1:4">
      <c r="A49" t="s">
        <v>54</v>
      </c>
      <c r="B49">
        <f>1/20*E5</f>
        <v>1</v>
      </c>
      <c r="C49" t="s">
        <v>9</v>
      </c>
    </row>
    <row r="50" spans="1:4">
      <c r="A50" t="s">
        <v>55</v>
      </c>
      <c r="B50">
        <f>2/20*E5</f>
        <v>2</v>
      </c>
      <c r="C50" t="s">
        <v>9</v>
      </c>
    </row>
    <row r="51" spans="1:4">
      <c r="A51" t="s">
        <v>56</v>
      </c>
      <c r="B51" s="6">
        <f>1/30*E5</f>
        <v>0.66666666666666663</v>
      </c>
      <c r="C51" t="s">
        <v>45</v>
      </c>
    </row>
    <row r="52" spans="1:4">
      <c r="A52" t="s">
        <v>57</v>
      </c>
      <c r="B52" s="6">
        <f>1/25*E5</f>
        <v>0.8</v>
      </c>
      <c r="C52" t="s">
        <v>45</v>
      </c>
    </row>
    <row r="53" spans="1:4">
      <c r="A53" t="s">
        <v>58</v>
      </c>
      <c r="B53" s="6">
        <f>B52</f>
        <v>0.8</v>
      </c>
      <c r="C53" t="s">
        <v>61</v>
      </c>
    </row>
    <row r="54" spans="1:4">
      <c r="A54" t="s">
        <v>59</v>
      </c>
      <c r="B54">
        <f>4/20*E5</f>
        <v>4</v>
      </c>
      <c r="C54" t="s">
        <v>12</v>
      </c>
    </row>
    <row r="55" spans="1:4">
      <c r="A55" t="s">
        <v>67</v>
      </c>
      <c r="B55">
        <f>0.2/20*E5</f>
        <v>0.2</v>
      </c>
      <c r="C55" t="s">
        <v>12</v>
      </c>
    </row>
    <row r="57" spans="1:4">
      <c r="A57" s="2" t="s">
        <v>62</v>
      </c>
    </row>
    <row r="59" spans="1:4">
      <c r="A59" t="s">
        <v>63</v>
      </c>
      <c r="B59">
        <f>E5</f>
        <v>20</v>
      </c>
      <c r="C59" t="s">
        <v>64</v>
      </c>
      <c r="D59" t="s">
        <v>74</v>
      </c>
    </row>
    <row r="60" spans="1:4">
      <c r="A60" t="s">
        <v>65</v>
      </c>
      <c r="B60">
        <v>1</v>
      </c>
      <c r="C60" t="s">
        <v>61</v>
      </c>
      <c r="D60" t="s">
        <v>66</v>
      </c>
    </row>
    <row r="62" spans="1:4">
      <c r="A62" s="2" t="s">
        <v>73</v>
      </c>
    </row>
    <row r="64" spans="1:4">
      <c r="A64" t="s">
        <v>75</v>
      </c>
      <c r="B64">
        <f>E5</f>
        <v>20</v>
      </c>
      <c r="C64" t="s">
        <v>9</v>
      </c>
    </row>
    <row r="65" spans="1:4">
      <c r="A65" t="s">
        <v>76</v>
      </c>
      <c r="B65">
        <f>B64</f>
        <v>20</v>
      </c>
      <c r="C65" t="s">
        <v>9</v>
      </c>
      <c r="D65" t="s">
        <v>77</v>
      </c>
    </row>
    <row r="67" spans="1:4">
      <c r="A67" s="2" t="s">
        <v>78</v>
      </c>
    </row>
    <row r="69" spans="1:4">
      <c r="A69" t="s">
        <v>79</v>
      </c>
      <c r="B69">
        <f>75*1.5*E5/1000</f>
        <v>2.25</v>
      </c>
      <c r="C69" t="s">
        <v>12</v>
      </c>
      <c r="D69" t="s">
        <v>90</v>
      </c>
    </row>
    <row r="70" spans="1:4">
      <c r="A70" t="s">
        <v>80</v>
      </c>
      <c r="B70">
        <v>1</v>
      </c>
      <c r="C70" t="s">
        <v>45</v>
      </c>
    </row>
    <row r="71" spans="1:4">
      <c r="A71" t="s">
        <v>81</v>
      </c>
      <c r="B71">
        <v>1</v>
      </c>
      <c r="C71" t="s">
        <v>47</v>
      </c>
    </row>
    <row r="72" spans="1:4">
      <c r="A72" t="s">
        <v>82</v>
      </c>
      <c r="B72">
        <f>B69/0.75</f>
        <v>3</v>
      </c>
      <c r="C72" t="s">
        <v>9</v>
      </c>
    </row>
    <row r="73" spans="1:4">
      <c r="A73" t="s">
        <v>2</v>
      </c>
      <c r="B73">
        <f>B69/0.75</f>
        <v>3</v>
      </c>
      <c r="C73" t="s">
        <v>9</v>
      </c>
    </row>
    <row r="74" spans="1:4">
      <c r="A74" t="s">
        <v>83</v>
      </c>
      <c r="B74">
        <v>1</v>
      </c>
      <c r="C74" t="s">
        <v>61</v>
      </c>
    </row>
    <row r="75" spans="1:4">
      <c r="A75" t="s">
        <v>84</v>
      </c>
      <c r="B75">
        <v>1</v>
      </c>
      <c r="C75" t="s">
        <v>61</v>
      </c>
    </row>
    <row r="76" spans="1:4">
      <c r="A76" t="s">
        <v>85</v>
      </c>
      <c r="B76">
        <f>B52/2</f>
        <v>0.4</v>
      </c>
      <c r="C76" t="s">
        <v>45</v>
      </c>
    </row>
    <row r="77" spans="1:4">
      <c r="A77" t="s">
        <v>58</v>
      </c>
      <c r="B77">
        <f>B53/2</f>
        <v>0.4</v>
      </c>
      <c r="C77" t="s">
        <v>61</v>
      </c>
    </row>
    <row r="78" spans="1:4">
      <c r="A78" t="s">
        <v>86</v>
      </c>
      <c r="B78">
        <v>2</v>
      </c>
      <c r="C78" t="s">
        <v>91</v>
      </c>
    </row>
    <row r="79" spans="1:4">
      <c r="A79" t="s">
        <v>87</v>
      </c>
      <c r="B79">
        <v>1</v>
      </c>
      <c r="C79" t="s">
        <v>45</v>
      </c>
    </row>
    <row r="80" spans="1:4">
      <c r="A80" t="s">
        <v>88</v>
      </c>
      <c r="B80">
        <f>1.5*E5</f>
        <v>30</v>
      </c>
      <c r="C80" t="s">
        <v>9</v>
      </c>
    </row>
    <row r="81" spans="1:4">
      <c r="A81" t="s">
        <v>89</v>
      </c>
      <c r="B81">
        <f>0.25*E5</f>
        <v>5</v>
      </c>
      <c r="C81" t="s">
        <v>12</v>
      </c>
    </row>
    <row r="82" spans="1:4">
      <c r="A82" t="s">
        <v>92</v>
      </c>
      <c r="B82">
        <f>B12</f>
        <v>0.2</v>
      </c>
      <c r="C82" t="s">
        <v>12</v>
      </c>
    </row>
    <row r="84" spans="1:4">
      <c r="A84" s="2" t="s">
        <v>93</v>
      </c>
    </row>
    <row r="86" spans="1:4">
      <c r="A86" t="s">
        <v>94</v>
      </c>
      <c r="B86">
        <f>200/8*E8</f>
        <v>500</v>
      </c>
      <c r="C86" t="s">
        <v>8</v>
      </c>
    </row>
    <row r="87" spans="1:4">
      <c r="A87" t="s">
        <v>95</v>
      </c>
      <c r="B87">
        <f>220/8*E8</f>
        <v>550</v>
      </c>
      <c r="C87" t="s">
        <v>8</v>
      </c>
    </row>
    <row r="88" spans="1:4">
      <c r="A88" t="s">
        <v>3</v>
      </c>
      <c r="B88">
        <f>100/8*E8</f>
        <v>250</v>
      </c>
      <c r="C88" t="s">
        <v>8</v>
      </c>
      <c r="D88" t="s">
        <v>98</v>
      </c>
    </row>
    <row r="89" spans="1:4">
      <c r="A89" t="s">
        <v>96</v>
      </c>
      <c r="B89">
        <f>200/8*E8</f>
        <v>500</v>
      </c>
      <c r="C89" t="s">
        <v>8</v>
      </c>
    </row>
    <row r="90" spans="1:4">
      <c r="A90" t="s">
        <v>2</v>
      </c>
      <c r="B90">
        <f>E8</f>
        <v>20</v>
      </c>
      <c r="C90" t="s">
        <v>9</v>
      </c>
    </row>
    <row r="91" spans="1:4">
      <c r="A91" t="s">
        <v>97</v>
      </c>
      <c r="B91" s="5">
        <f>1/15*E8</f>
        <v>1.3333333333333333</v>
      </c>
      <c r="C91" t="s">
        <v>12</v>
      </c>
    </row>
    <row r="93" spans="1:4" s="1" customFormat="1">
      <c r="A93" s="1" t="s">
        <v>115</v>
      </c>
    </row>
    <row r="95" spans="1:4">
      <c r="A95" s="2" t="s">
        <v>99</v>
      </c>
    </row>
    <row r="97" spans="1:4">
      <c r="A97" t="s">
        <v>100</v>
      </c>
      <c r="B97" s="5">
        <f>E5/3</f>
        <v>6.666666666666667</v>
      </c>
      <c r="C97" t="s">
        <v>32</v>
      </c>
      <c r="D97" t="s">
        <v>101</v>
      </c>
    </row>
    <row r="98" spans="1:4">
      <c r="A98" t="s">
        <v>102</v>
      </c>
      <c r="B98" s="7" t="s">
        <v>104</v>
      </c>
      <c r="C98" t="s">
        <v>9</v>
      </c>
      <c r="D98" t="s">
        <v>103</v>
      </c>
    </row>
    <row r="99" spans="1:4">
      <c r="A99" t="s">
        <v>105</v>
      </c>
      <c r="B99">
        <f>E5</f>
        <v>20</v>
      </c>
      <c r="C99" t="s">
        <v>9</v>
      </c>
    </row>
    <row r="100" spans="1:4">
      <c r="A100" t="s">
        <v>106</v>
      </c>
      <c r="B100">
        <f>1.5/20*E5</f>
        <v>1.5</v>
      </c>
      <c r="C100" t="s">
        <v>108</v>
      </c>
      <c r="D100" t="s">
        <v>107</v>
      </c>
    </row>
    <row r="101" spans="1:4">
      <c r="A101" t="s">
        <v>109</v>
      </c>
      <c r="B101" s="7" t="s">
        <v>104</v>
      </c>
      <c r="C101" t="s">
        <v>108</v>
      </c>
      <c r="D101" t="s">
        <v>103</v>
      </c>
    </row>
    <row r="102" spans="1:4">
      <c r="A102" t="s">
        <v>92</v>
      </c>
      <c r="B102">
        <f>B82</f>
        <v>0.2</v>
      </c>
      <c r="C102" t="s">
        <v>12</v>
      </c>
    </row>
    <row r="103" spans="1:4">
      <c r="A103" t="s">
        <v>110</v>
      </c>
      <c r="B103">
        <f>2/20*E5</f>
        <v>2</v>
      </c>
      <c r="C103" t="s">
        <v>11</v>
      </c>
    </row>
    <row r="104" spans="1:4">
      <c r="A104" t="s">
        <v>111</v>
      </c>
      <c r="B104">
        <f>B103</f>
        <v>2</v>
      </c>
      <c r="C104" t="s">
        <v>11</v>
      </c>
    </row>
    <row r="105" spans="1:4">
      <c r="A105" t="s">
        <v>5</v>
      </c>
      <c r="B105">
        <f>3/20*E5</f>
        <v>3</v>
      </c>
      <c r="C105" t="s">
        <v>11</v>
      </c>
    </row>
    <row r="106" spans="1:4">
      <c r="A106" t="s">
        <v>112</v>
      </c>
      <c r="B106" s="7" t="s">
        <v>104</v>
      </c>
      <c r="C106" t="s">
        <v>10</v>
      </c>
      <c r="D106" t="s">
        <v>113</v>
      </c>
    </row>
    <row r="108" spans="1:4">
      <c r="A108" s="2" t="s">
        <v>116</v>
      </c>
    </row>
    <row r="110" spans="1:4">
      <c r="A110" t="s">
        <v>117</v>
      </c>
      <c r="B110">
        <f>3*E5/10</f>
        <v>6</v>
      </c>
      <c r="C110" t="s">
        <v>118</v>
      </c>
      <c r="D110" t="s">
        <v>119</v>
      </c>
    </row>
    <row r="111" spans="1:4">
      <c r="A111" t="s">
        <v>120</v>
      </c>
      <c r="B111">
        <f>0.5*E5</f>
        <v>10</v>
      </c>
      <c r="C111" t="s">
        <v>121</v>
      </c>
      <c r="D111" t="s">
        <v>122</v>
      </c>
    </row>
    <row r="112" spans="1:4">
      <c r="A112" t="s">
        <v>123</v>
      </c>
      <c r="B112">
        <f>E5*2</f>
        <v>40</v>
      </c>
      <c r="C112" t="s">
        <v>9</v>
      </c>
    </row>
    <row r="113" spans="1:3">
      <c r="A113" t="s">
        <v>58</v>
      </c>
      <c r="B113">
        <v>2</v>
      </c>
      <c r="C113" t="s">
        <v>61</v>
      </c>
    </row>
    <row r="114" spans="1:3">
      <c r="A114" t="s">
        <v>57</v>
      </c>
      <c r="B114">
        <v>2</v>
      </c>
      <c r="C114" t="s">
        <v>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2014-02-10T14:45:54Z</dcterms:created>
  <dcterms:modified xsi:type="dcterms:W3CDTF">2014-02-10T16:35:06Z</dcterms:modified>
</cp:coreProperties>
</file>